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3775" windowHeight="10170" activeTab="2"/>
  </bookViews>
  <sheets>
    <sheet name="สรุปงบลงทุน 2565" sheetId="4" r:id="rId1"/>
    <sheet name="ครุภัณฑ์" sheetId="1" r:id="rId2"/>
    <sheet name="รายการสิ่งก่อสร้าง" sheetId="5" r:id="rId3"/>
    <sheet name="Sheet2" sheetId="2" r:id="rId4"/>
  </sheets>
  <definedNames>
    <definedName name="_xlnm.Print_Area" localSheetId="1">ครุภัณฑ์!$A$1:$I$13</definedName>
    <definedName name="_xlnm.Print_Area" localSheetId="2">รายการสิ่งก่อสร้าง!$A$1:$G$23</definedName>
    <definedName name="_xlnm.Print_Area" localSheetId="0">'สรุปงบลงทุน 2565'!$A$1:$G$42</definedName>
    <definedName name="_xlnm.Print_Titles" localSheetId="1">ครุภัณฑ์!$7:$7</definedName>
    <definedName name="_xlnm.Print_Titles" localSheetId="2">รายการสิ่งก่อสร้าง!$7:$7</definedName>
    <definedName name="_xlnm.Print_Titles" localSheetId="0">'สรุปงบลงทุน 2565'!$5:$6</definedName>
    <definedName name="Q_01Government_ครอง" localSheetId="1">#REF!</definedName>
    <definedName name="Q_01Government_ครอง" localSheetId="2">#REF!</definedName>
    <definedName name="Q_01Government_ครอง">#REF!</definedName>
    <definedName name="Q_02Government_ว่าง" localSheetId="1">#REF!</definedName>
    <definedName name="Q_02Government_ว่าง" localSheetId="2">#REF!</definedName>
    <definedName name="Q_02Government_ว่าง">#REF!</definedName>
    <definedName name="Q_06TotalGovern" localSheetId="1">#REF!</definedName>
    <definedName name="Q_06TotalGovern" localSheetId="2">#REF!</definedName>
    <definedName name="Q_06TotalGovern">#REF!</definedName>
    <definedName name="Q_07TotalGovern_ครอง" localSheetId="1">#REF!</definedName>
    <definedName name="Q_07TotalGovern_ครอง" localSheetId="2">#REF!</definedName>
    <definedName name="Q_07TotalGovern_ครอง">#REF!</definedName>
    <definedName name="test" localSheetId="1">#REF!</definedName>
    <definedName name="test" localSheetId="2">#REF!</definedName>
    <definedName name="test">#REF!</definedName>
    <definedName name="คณะครุศาสตร์">#REF!</definedName>
    <definedName name="คณะวิทยาการจัดการ">#REF!</definedName>
    <definedName name="ครุภัณฑ์3" localSheetId="1">#REF!</definedName>
    <definedName name="ครุภัณฑ์3" localSheetId="2">#REF!</definedName>
    <definedName name="ครุภัณฑ์3">#REF!</definedName>
  </definedNames>
  <calcPr calcId="145621"/>
</workbook>
</file>

<file path=xl/calcChain.xml><?xml version="1.0" encoding="utf-8"?>
<calcChain xmlns="http://schemas.openxmlformats.org/spreadsheetml/2006/main">
  <c r="F11" i="4" l="1"/>
  <c r="E11" i="4"/>
  <c r="E10" i="4"/>
  <c r="E9" i="4"/>
  <c r="F21" i="5"/>
  <c r="F12" i="5"/>
  <c r="F11" i="5" s="1"/>
  <c r="F23" i="4" s="1"/>
  <c r="F10" i="5"/>
  <c r="F9" i="5" s="1"/>
  <c r="F22" i="4" s="1"/>
  <c r="F20" i="5" l="1"/>
  <c r="F8" i="5" s="1"/>
  <c r="F39" i="4" l="1"/>
  <c r="E39" i="4"/>
  <c r="E35" i="4"/>
  <c r="E34" i="4" s="1"/>
  <c r="F30" i="4"/>
  <c r="E30" i="4"/>
  <c r="F26" i="4"/>
  <c r="E26" i="4"/>
  <c r="F21" i="4"/>
  <c r="E21" i="4"/>
  <c r="E17" i="4"/>
  <c r="F15" i="4"/>
  <c r="E15" i="4"/>
  <c r="F14" i="4"/>
  <c r="E14" i="4"/>
  <c r="F13" i="4"/>
  <c r="E13" i="4"/>
  <c r="F12" i="4" l="1"/>
  <c r="E16" i="4"/>
  <c r="E12" i="4"/>
  <c r="F25" i="4"/>
  <c r="E8" i="4"/>
  <c r="E7" i="4" s="1"/>
  <c r="E25" i="4"/>
  <c r="F13" i="1" l="1"/>
  <c r="H13" i="1" s="1"/>
  <c r="F12" i="1"/>
  <c r="H12" i="1" s="1"/>
  <c r="F11" i="1"/>
  <c r="H11" i="1" s="1"/>
  <c r="F10" i="1"/>
  <c r="G10" i="1" s="1"/>
  <c r="F9" i="1"/>
  <c r="H9" i="1" s="1"/>
  <c r="I8" i="1"/>
  <c r="H8" i="1" l="1"/>
  <c r="F19" i="4" s="1"/>
  <c r="F10" i="4" s="1"/>
  <c r="F8" i="1"/>
  <c r="G8" i="1"/>
  <c r="F35" i="4" l="1"/>
  <c r="F34" i="4" s="1"/>
  <c r="F18" i="4"/>
  <c r="F9" i="4" l="1"/>
  <c r="F8" i="4" s="1"/>
  <c r="F7" i="4" s="1"/>
  <c r="F17" i="4"/>
  <c r="F16" i="4" s="1"/>
</calcChain>
</file>

<file path=xl/sharedStrings.xml><?xml version="1.0" encoding="utf-8"?>
<sst xmlns="http://schemas.openxmlformats.org/spreadsheetml/2006/main" count="101" uniqueCount="57">
  <si>
    <t>หน่วย : บาท</t>
  </si>
  <si>
    <t>ลำดับ</t>
  </si>
  <si>
    <t>รายการ</t>
  </si>
  <si>
    <t>จำนวน</t>
  </si>
  <si>
    <t>หน่วยนับ</t>
  </si>
  <si>
    <t>ราคา/หน่วย</t>
  </si>
  <si>
    <t>รวม</t>
  </si>
  <si>
    <t>ทดแทนของเดิม</t>
  </si>
  <si>
    <t>เพื่อเพิ่มประสิทธิภาพ</t>
  </si>
  <si>
    <t>ประจำอาคาร</t>
  </si>
  <si>
    <t>เครื่อง</t>
  </si>
  <si>
    <t>เครื่องนึ่งฆ่าเชื้อด้วยไอน้ำ (Autoclave) ตำบลในเมือง อำเภอเมือง จังหวัดนครราชสีมา</t>
  </si>
  <si>
    <t>ชุดอุปกรณ์สำหรับตรวจหาสารพันธุกรรม ตำบลในเมือง อำเภอเมือง จังหวัดนครราชสีมา</t>
  </si>
  <si>
    <t>เครื่องเก็บตัวอย่างสารละลาย (Fraction Collector) ตำบลในเมือง อำเภอเมือง จังหวัดนครราชสีมา</t>
  </si>
  <si>
    <t>เครื่องบดปั่นแบบละเอียด (Dry mill) ตำบลในเมือง อำเภอเมือง จังหวัดนครราชสีมา</t>
  </si>
  <si>
    <t>ชุดทดลองการถ่ายโอนพลังงาน แบบเชื่อมต่อกับคอมพิวเตอร์ ตำบลในเมือง อำเภอเมือง จังหวัดนครราชสีมา</t>
  </si>
  <si>
    <t>รวมทั้งสิ้น</t>
  </si>
  <si>
    <t xml:space="preserve">สรุปแบบคำของบประมาณงบลงทุน </t>
  </si>
  <si>
    <t>ผลผลิต/รายการ</t>
  </si>
  <si>
    <t>เงิน</t>
  </si>
  <si>
    <t>ค่าครุภัณฑ์</t>
  </si>
  <si>
    <t xml:space="preserve"> - ทดแทนของเดิม</t>
  </si>
  <si>
    <t xml:space="preserve"> - เพื่อเพิ่มประสิทธิภาพ</t>
  </si>
  <si>
    <t xml:space="preserve"> - ประจำอาคาร</t>
  </si>
  <si>
    <t>สิ่งก่อสร้าง</t>
  </si>
  <si>
    <t xml:space="preserve"> - รายการปีเดียว</t>
  </si>
  <si>
    <t xml:space="preserve"> - รายการผูกพันเดิม</t>
  </si>
  <si>
    <t xml:space="preserve"> - รายการผูกพันใหม่</t>
  </si>
  <si>
    <t>ด้านวิทยาศาสตร์และเทคโนโลยี</t>
  </si>
  <si>
    <t xml:space="preserve"> - จัดหาใหม่เพื่อเพิ่มประสิทธิภาพ</t>
  </si>
  <si>
    <t>ด้านสังคมศาสตร์</t>
  </si>
  <si>
    <t>ด้านวิทยาศาสตร์สุขภาพ</t>
  </si>
  <si>
    <t>หมายเหตุ</t>
  </si>
  <si>
    <t xml:space="preserve">      ค่าสิ่งก่อสร้างปีเดียว</t>
  </si>
  <si>
    <t>ก่อสร้างแหล่งกักเก็บน้ำผิวดินเพื่อการเกษตร และการสาธารณูปโภค ตำบลในเมือง อำเภอเมือง จังหวัดนครราชสีมา</t>
  </si>
  <si>
    <t>งาน</t>
  </si>
  <si>
    <t>หลัง</t>
  </si>
  <si>
    <t xml:space="preserve">   ค่าสิ่งก่อสร้างผูกพันเดิม</t>
  </si>
  <si>
    <t>งบประมาณทั้งสิ้น                           279,450,000 บาท</t>
  </si>
  <si>
    <t>เงินนอกงบประมาณ                          41,917,500 บาท</t>
  </si>
  <si>
    <t>เงินงบประมาณ                              237,532,500 บาท</t>
  </si>
  <si>
    <t xml:space="preserve">    ค่าสิ่งก่อสร้างผูกพันใหม่ </t>
  </si>
  <si>
    <t>(ตัวอย่าง)</t>
  </si>
  <si>
    <t>สรุปคำของบประมาณ (รายการสิ่งก่อสร้าง)</t>
  </si>
  <si>
    <t xml:space="preserve">สรุปคำของบประมาณ (รายการครุภัณฑ์) </t>
  </si>
  <si>
    <t>ผลผลิต : ผู้สำเร็จการศึกษาด้านวิทยาศาสตร์และเทคโนโลยี</t>
  </si>
  <si>
    <t>หน่วยงาน : คณะวิทยาศาสตร์และเทคโนโลยี</t>
  </si>
  <si>
    <t>งบลงทุน - ค่าที่ดินและสิ่งก่อสร้าง</t>
  </si>
  <si>
    <t>งบลงทุน -  ค่าครุภัณฑ์</t>
  </si>
  <si>
    <t>ปี 2563</t>
  </si>
  <si>
    <t>ปีงบประมาณ พ.ศ. 2565</t>
  </si>
  <si>
    <t>ประจำปีงบประมาณ พ.ศ. 2565</t>
  </si>
  <si>
    <t>รายการ..........................</t>
  </si>
  <si>
    <t>ปี 2565 ตั้งงบประมาณ                      47,600,000 บาท</t>
  </si>
  <si>
    <t>ปี 2566 ตั้งงบประมาณ                      71,400,000 บาท</t>
  </si>
  <si>
    <t>ปี 2567 ตั้งงบประมาณ                      25,475,600 บาท</t>
  </si>
  <si>
    <t>ปี 2568 ตั้งงบประมาณ                      93,056,900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</si>
</sst>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8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  <font>
      <sz val="11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1" fillId="0" borderId="0"/>
    <xf numFmtId="0" fontId="9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/>
    <xf numFmtId="0" fontId="11" fillId="0" borderId="0"/>
  </cellStyleXfs>
  <cellXfs count="126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10" fillId="0" borderId="1" xfId="2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4" fontId="5" fillId="0" borderId="1" xfId="4" applyNumberFormat="1" applyFont="1" applyBorder="1" applyAlignment="1">
      <alignment vertical="top"/>
    </xf>
    <xf numFmtId="164" fontId="5" fillId="0" borderId="1" xfId="4" applyNumberFormat="1" applyFont="1" applyBorder="1" applyAlignment="1">
      <alignment horizontal="center" vertical="top"/>
    </xf>
    <xf numFmtId="0" fontId="10" fillId="0" borderId="1" xfId="5" applyFont="1" applyBorder="1" applyAlignment="1">
      <alignment horizontal="left" vertical="top" wrapText="1"/>
    </xf>
    <xf numFmtId="0" fontId="10" fillId="0" borderId="1" xfId="7" applyFont="1" applyBorder="1" applyAlignment="1">
      <alignment vertical="top" wrapText="1"/>
    </xf>
    <xf numFmtId="0" fontId="4" fillId="0" borderId="0" xfId="0" applyFont="1"/>
    <xf numFmtId="0" fontId="7" fillId="0" borderId="4" xfId="0" applyFont="1" applyBorder="1" applyAlignment="1">
      <alignment horizontal="center" vertical="center" wrapText="1"/>
    </xf>
    <xf numFmtId="166" fontId="4" fillId="0" borderId="0" xfId="0" applyNumberFormat="1" applyFont="1"/>
    <xf numFmtId="166" fontId="7" fillId="0" borderId="4" xfId="1" applyNumberFormat="1" applyFont="1" applyBorder="1"/>
    <xf numFmtId="0" fontId="4" fillId="0" borderId="5" xfId="0" applyFont="1" applyBorder="1"/>
    <xf numFmtId="166" fontId="4" fillId="0" borderId="13" xfId="1" applyNumberFormat="1" applyFont="1" applyBorder="1"/>
    <xf numFmtId="166" fontId="7" fillId="0" borderId="13" xfId="1" applyNumberFormat="1" applyFont="1" applyBorder="1"/>
    <xf numFmtId="165" fontId="4" fillId="0" borderId="0" xfId="1" applyFont="1"/>
    <xf numFmtId="166" fontId="4" fillId="0" borderId="0" xfId="1" applyNumberFormat="1" applyFont="1"/>
    <xf numFmtId="166" fontId="7" fillId="3" borderId="4" xfId="1" applyNumberFormat="1" applyFont="1" applyFill="1" applyBorder="1"/>
    <xf numFmtId="166" fontId="3" fillId="3" borderId="4" xfId="1" applyNumberFormat="1" applyFont="1" applyFill="1" applyBorder="1"/>
    <xf numFmtId="166" fontId="7" fillId="2" borderId="4" xfId="1" applyNumberFormat="1" applyFont="1" applyFill="1" applyBorder="1"/>
    <xf numFmtId="166" fontId="7" fillId="2" borderId="13" xfId="1" applyNumberFormat="1" applyFont="1" applyFill="1" applyBorder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166" fontId="4" fillId="2" borderId="1" xfId="0" applyNumberFormat="1" applyFont="1" applyFill="1" applyBorder="1"/>
    <xf numFmtId="0" fontId="7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164" fontId="7" fillId="4" borderId="1" xfId="0" applyNumberFormat="1" applyFont="1" applyFill="1" applyBorder="1" applyAlignment="1">
      <alignment horizontal="center" vertical="top"/>
    </xf>
    <xf numFmtId="0" fontId="12" fillId="0" borderId="1" xfId="28" applyFont="1" applyBorder="1" applyAlignment="1">
      <alignment vertical="top" wrapText="1" shrinkToFit="1"/>
    </xf>
    <xf numFmtId="0" fontId="5" fillId="0" borderId="1" xfId="4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" fillId="4" borderId="1" xfId="4" applyNumberFormat="1" applyFont="1" applyFill="1" applyBorder="1" applyAlignment="1">
      <alignment horizontal="center" vertical="top"/>
    </xf>
    <xf numFmtId="164" fontId="5" fillId="4" borderId="1" xfId="4" applyNumberFormat="1" applyFont="1" applyFill="1" applyBorder="1" applyAlignment="1">
      <alignment vertical="top"/>
    </xf>
    <xf numFmtId="164" fontId="6" fillId="4" borderId="1" xfId="4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28" applyFont="1" applyBorder="1" applyAlignment="1">
      <alignment vertical="top" wrapText="1" shrinkToFit="1"/>
    </xf>
    <xf numFmtId="0" fontId="5" fillId="0" borderId="2" xfId="4" applyNumberFormat="1" applyFont="1" applyBorder="1" applyAlignment="1">
      <alignment horizontal="center" vertical="top"/>
    </xf>
    <xf numFmtId="164" fontId="5" fillId="0" borderId="2" xfId="4" applyNumberFormat="1" applyFont="1" applyBorder="1" applyAlignment="1">
      <alignment vertical="top"/>
    </xf>
    <xf numFmtId="164" fontId="5" fillId="0" borderId="2" xfId="4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6" fillId="0" borderId="6" xfId="28" applyFont="1" applyBorder="1" applyAlignment="1">
      <alignment vertical="top" wrapText="1" shrinkToFit="1"/>
    </xf>
    <xf numFmtId="0" fontId="5" fillId="0" borderId="6" xfId="4" applyNumberFormat="1" applyFont="1" applyBorder="1" applyAlignment="1">
      <alignment horizontal="center" vertical="top"/>
    </xf>
    <xf numFmtId="164" fontId="5" fillId="0" borderId="6" xfId="4" applyNumberFormat="1" applyFont="1" applyBorder="1" applyAlignment="1">
      <alignment vertical="top"/>
    </xf>
    <xf numFmtId="164" fontId="5" fillId="0" borderId="6" xfId="4" applyNumberFormat="1" applyFont="1" applyBorder="1" applyAlignment="1">
      <alignment horizontal="center" vertical="top"/>
    </xf>
    <xf numFmtId="0" fontId="5" fillId="0" borderId="6" xfId="28" applyFont="1" applyBorder="1" applyAlignment="1">
      <alignment vertical="top" wrapText="1" shrinkToFit="1"/>
    </xf>
    <xf numFmtId="0" fontId="5" fillId="0" borderId="5" xfId="0" applyFont="1" applyBorder="1" applyAlignment="1">
      <alignment horizontal="center" vertical="top"/>
    </xf>
    <xf numFmtId="0" fontId="5" fillId="0" borderId="5" xfId="28" applyFont="1" applyBorder="1" applyAlignment="1">
      <alignment vertical="top" wrapText="1" shrinkToFit="1"/>
    </xf>
    <xf numFmtId="0" fontId="5" fillId="0" borderId="5" xfId="4" applyNumberFormat="1" applyFont="1" applyBorder="1" applyAlignment="1">
      <alignment horizontal="center" vertical="top"/>
    </xf>
    <xf numFmtId="164" fontId="5" fillId="0" borderId="5" xfId="4" applyNumberFormat="1" applyFont="1" applyBorder="1" applyAlignment="1">
      <alignment vertical="top"/>
    </xf>
    <xf numFmtId="164" fontId="5" fillId="0" borderId="5" xfId="4" applyNumberFormat="1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164" fontId="7" fillId="4" borderId="1" xfId="4" applyNumberFormat="1" applyFont="1" applyFill="1" applyBorder="1" applyAlignment="1">
      <alignment vertical="top"/>
    </xf>
    <xf numFmtId="164" fontId="7" fillId="4" borderId="1" xfId="4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4" fillId="0" borderId="6" xfId="0" applyFont="1" applyBorder="1"/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164" fontId="1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1" xfId="6" applyFont="1" applyBorder="1" applyAlignment="1">
      <alignment vertical="top" wrapText="1"/>
    </xf>
    <xf numFmtId="0" fontId="4" fillId="0" borderId="7" xfId="0" applyFont="1" applyBorder="1" applyAlignment="1"/>
    <xf numFmtId="0" fontId="4" fillId="0" borderId="13" xfId="0" applyFont="1" applyBorder="1" applyAlignment="1"/>
    <xf numFmtId="0" fontId="7" fillId="3" borderId="3" xfId="0" applyFont="1" applyFill="1" applyBorder="1" applyAlignment="1"/>
    <xf numFmtId="0" fontId="0" fillId="3" borderId="8" xfId="0" applyFill="1" applyBorder="1" applyAlignment="1"/>
    <xf numFmtId="0" fontId="0" fillId="3" borderId="4" xfId="0" applyFill="1" applyBorder="1" applyAlignment="1"/>
    <xf numFmtId="0" fontId="7" fillId="0" borderId="8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7" fillId="0" borderId="13" xfId="0" applyFont="1" applyBorder="1" applyAlignment="1"/>
    <xf numFmtId="0" fontId="3" fillId="3" borderId="3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4" xfId="0" applyFont="1" applyFill="1" applyBorder="1" applyAlignment="1"/>
    <xf numFmtId="0" fontId="7" fillId="2" borderId="7" xfId="0" applyFont="1" applyFill="1" applyBorder="1" applyAlignment="1"/>
    <xf numFmtId="0" fontId="7" fillId="2" borderId="13" xfId="0" applyFont="1" applyFill="1" applyBorder="1" applyAlignment="1"/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 vertical="top"/>
    </xf>
  </cellXfs>
  <cellStyles count="37">
    <cellStyle name="Comma" xfId="1" builtinId="3"/>
    <cellStyle name="Comma 2" xfId="8"/>
    <cellStyle name="Comma 3" xfId="9"/>
    <cellStyle name="Comma 4" xfId="10"/>
    <cellStyle name="Comma 5" xfId="11"/>
    <cellStyle name="Comma 6" xfId="12"/>
    <cellStyle name="Comma 7 2" xfId="13"/>
    <cellStyle name="Comma 7 2 2" xfId="14"/>
    <cellStyle name="Normal" xfId="0" builtinId="0"/>
    <cellStyle name="Normal 2" xfId="2"/>
    <cellStyle name="Normal 3" xfId="15"/>
    <cellStyle name="Normal 4" xfId="16"/>
    <cellStyle name="Normal 5" xfId="17"/>
    <cellStyle name="เครื่องหมายจุลภาค 10" xfId="30"/>
    <cellStyle name="เครื่องหมายจุลภาค 2" xfId="18"/>
    <cellStyle name="เครื่องหมายจุลภาค 2 2" xfId="31"/>
    <cellStyle name="เครื่องหมายจุลภาค 2 3" xfId="32"/>
    <cellStyle name="เครื่องหมายจุลภาค 2 4" xfId="33"/>
    <cellStyle name="เครื่องหมายจุลภาค 3" xfId="19"/>
    <cellStyle name="เครื่องหมายจุลภาค 3 2" xfId="20"/>
    <cellStyle name="เครื่องหมายจุลภาค 3 3" xfId="34"/>
    <cellStyle name="เครื่องหมายจุลภาค 4" xfId="4"/>
    <cellStyle name="ปกติ 10" xfId="3"/>
    <cellStyle name="ปกติ 11" xfId="5"/>
    <cellStyle name="ปกติ 2" xfId="21"/>
    <cellStyle name="ปกติ 2 2" xfId="22"/>
    <cellStyle name="ปกติ 2 3" xfId="35"/>
    <cellStyle name="ปกติ 2 4" xfId="36"/>
    <cellStyle name="ปกติ 3" xfId="23"/>
    <cellStyle name="ปกติ 3 2" xfId="29"/>
    <cellStyle name="ปกติ 4" xfId="24"/>
    <cellStyle name="ปกติ 4 2" xfId="25"/>
    <cellStyle name="ปกติ 5" xfId="26"/>
    <cellStyle name="ปกติ 6" xfId="6"/>
    <cellStyle name="ปกติ 7" xfId="7"/>
    <cellStyle name="ปกติ 8" xfId="27"/>
    <cellStyle name="ปกติ 9" xfId="28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2"/>
  <sheetViews>
    <sheetView view="pageBreakPreview" topLeftCell="A28" zoomScaleSheetLayoutView="100" workbookViewId="0">
      <selection activeCell="J13" sqref="J13"/>
    </sheetView>
  </sheetViews>
  <sheetFormatPr defaultColWidth="9.140625" defaultRowHeight="21"/>
  <cols>
    <col min="1" max="1" width="6" style="18" customWidth="1"/>
    <col min="2" max="3" width="9.140625" style="18"/>
    <col min="4" max="4" width="9" style="18" customWidth="1"/>
    <col min="5" max="5" width="10.140625" style="18" customWidth="1"/>
    <col min="6" max="6" width="16.85546875" style="18" customWidth="1"/>
    <col min="7" max="7" width="15.5703125" style="18" customWidth="1"/>
    <col min="8" max="8" width="13.42578125" style="18" bestFit="1" customWidth="1"/>
    <col min="9" max="9" width="9.140625" style="18"/>
    <col min="10" max="10" width="11.85546875" style="18" bestFit="1" customWidth="1"/>
    <col min="11" max="16384" width="9.140625" style="18"/>
  </cols>
  <sheetData>
    <row r="1" spans="1:7" ht="23.25">
      <c r="A1" s="102" t="s">
        <v>42</v>
      </c>
      <c r="B1" s="102"/>
      <c r="C1" s="102"/>
      <c r="D1" s="102"/>
      <c r="E1" s="102"/>
      <c r="F1" s="102"/>
      <c r="G1" s="102"/>
    </row>
    <row r="2" spans="1:7" ht="23.25">
      <c r="A2" s="102" t="s">
        <v>17</v>
      </c>
      <c r="B2" s="102"/>
      <c r="C2" s="102"/>
      <c r="D2" s="102"/>
      <c r="E2" s="102"/>
      <c r="F2" s="102"/>
      <c r="G2" s="102"/>
    </row>
    <row r="3" spans="1:7" ht="23.25">
      <c r="A3" s="114" t="s">
        <v>50</v>
      </c>
      <c r="B3" s="114"/>
      <c r="C3" s="114"/>
      <c r="D3" s="114"/>
      <c r="E3" s="114"/>
      <c r="F3" s="114"/>
      <c r="G3" s="114"/>
    </row>
    <row r="4" spans="1:7">
      <c r="A4" s="113" t="s">
        <v>46</v>
      </c>
      <c r="B4" s="113"/>
      <c r="C4" s="113"/>
      <c r="D4" s="113"/>
      <c r="E4" s="113"/>
      <c r="F4" s="113"/>
      <c r="G4" s="36" t="s">
        <v>0</v>
      </c>
    </row>
    <row r="5" spans="1:7" ht="24" customHeight="1">
      <c r="A5" s="103" t="s">
        <v>1</v>
      </c>
      <c r="B5" s="105" t="s">
        <v>18</v>
      </c>
      <c r="C5" s="106"/>
      <c r="D5" s="107"/>
      <c r="E5" s="111" t="s">
        <v>49</v>
      </c>
      <c r="F5" s="112"/>
      <c r="G5" s="32" t="s">
        <v>32</v>
      </c>
    </row>
    <row r="6" spans="1:7">
      <c r="A6" s="104"/>
      <c r="B6" s="108"/>
      <c r="C6" s="109"/>
      <c r="D6" s="110"/>
      <c r="E6" s="19" t="s">
        <v>2</v>
      </c>
      <c r="F6" s="19" t="s">
        <v>19</v>
      </c>
      <c r="G6" s="80"/>
    </row>
    <row r="7" spans="1:7" ht="23.25">
      <c r="A7" s="95" t="s">
        <v>16</v>
      </c>
      <c r="B7" s="96"/>
      <c r="C7" s="96"/>
      <c r="D7" s="97"/>
      <c r="E7" s="28">
        <f>+E8+E12</f>
        <v>7</v>
      </c>
      <c r="F7" s="28">
        <f>+F8+F12</f>
        <v>106686500</v>
      </c>
      <c r="G7" s="33"/>
    </row>
    <row r="8" spans="1:7">
      <c r="A8" s="39">
        <v>1</v>
      </c>
      <c r="B8" s="98" t="s">
        <v>20</v>
      </c>
      <c r="C8" s="98"/>
      <c r="D8" s="99"/>
      <c r="E8" s="29">
        <f>+E9+E10+E11</f>
        <v>5</v>
      </c>
      <c r="F8" s="29">
        <f>+F9+F10+F11</f>
        <v>1629600</v>
      </c>
      <c r="G8" s="35"/>
    </row>
    <row r="9" spans="1:7">
      <c r="A9" s="40"/>
      <c r="B9" s="100" t="s">
        <v>21</v>
      </c>
      <c r="C9" s="100"/>
      <c r="D9" s="101"/>
      <c r="E9" s="30">
        <f t="shared" ref="E9:F11" si="0">E18+E27+E36</f>
        <v>1</v>
      </c>
      <c r="F9" s="30">
        <f t="shared" si="0"/>
        <v>345000</v>
      </c>
      <c r="G9" s="34"/>
    </row>
    <row r="10" spans="1:7">
      <c r="A10" s="40"/>
      <c r="B10" s="100" t="s">
        <v>22</v>
      </c>
      <c r="C10" s="100"/>
      <c r="D10" s="101"/>
      <c r="E10" s="30">
        <f t="shared" si="0"/>
        <v>4</v>
      </c>
      <c r="F10" s="30">
        <f t="shared" si="0"/>
        <v>1284600</v>
      </c>
      <c r="G10" s="34"/>
    </row>
    <row r="11" spans="1:7">
      <c r="A11" s="40"/>
      <c r="B11" s="100" t="s">
        <v>23</v>
      </c>
      <c r="C11" s="100"/>
      <c r="D11" s="101"/>
      <c r="E11" s="30">
        <f t="shared" si="0"/>
        <v>0</v>
      </c>
      <c r="F11" s="30">
        <f t="shared" si="0"/>
        <v>0</v>
      </c>
      <c r="G11" s="34"/>
    </row>
    <row r="12" spans="1:7">
      <c r="A12" s="40">
        <v>2</v>
      </c>
      <c r="B12" s="100" t="s">
        <v>24</v>
      </c>
      <c r="C12" s="100"/>
      <c r="D12" s="101"/>
      <c r="E12" s="30">
        <f>+E13+E14+E15</f>
        <v>2</v>
      </c>
      <c r="F12" s="30">
        <f>+F13+F14+F15</f>
        <v>105056900</v>
      </c>
      <c r="G12" s="34"/>
    </row>
    <row r="13" spans="1:7">
      <c r="A13" s="40"/>
      <c r="B13" s="100" t="s">
        <v>25</v>
      </c>
      <c r="C13" s="100"/>
      <c r="D13" s="101"/>
      <c r="E13" s="30">
        <f>+E31+E22</f>
        <v>1</v>
      </c>
      <c r="F13" s="30">
        <f>SUM(F31+F22)</f>
        <v>12000000</v>
      </c>
      <c r="G13" s="34"/>
    </row>
    <row r="14" spans="1:7">
      <c r="A14" s="40"/>
      <c r="B14" s="100" t="s">
        <v>26</v>
      </c>
      <c r="C14" s="100"/>
      <c r="D14" s="101"/>
      <c r="E14" s="30">
        <f>+E32+E23</f>
        <v>1</v>
      </c>
      <c r="F14" s="30">
        <f>SUM(F32+F23)</f>
        <v>93056900</v>
      </c>
      <c r="G14" s="34"/>
    </row>
    <row r="15" spans="1:7">
      <c r="A15" s="40"/>
      <c r="B15" s="100" t="s">
        <v>27</v>
      </c>
      <c r="C15" s="100"/>
      <c r="D15" s="101"/>
      <c r="E15" s="30">
        <f>+E33+E24</f>
        <v>0</v>
      </c>
      <c r="F15" s="30">
        <f>SUM(F33+F24)</f>
        <v>0</v>
      </c>
      <c r="G15" s="34"/>
    </row>
    <row r="16" spans="1:7">
      <c r="A16" s="88" t="s">
        <v>28</v>
      </c>
      <c r="B16" s="89"/>
      <c r="C16" s="89"/>
      <c r="D16" s="90"/>
      <c r="E16" s="27">
        <f>+E17+E21</f>
        <v>7</v>
      </c>
      <c r="F16" s="27">
        <f>+F17+F21</f>
        <v>106686500</v>
      </c>
      <c r="G16" s="33"/>
    </row>
    <row r="17" spans="1:10">
      <c r="A17" s="32">
        <v>1</v>
      </c>
      <c r="B17" s="91" t="s">
        <v>20</v>
      </c>
      <c r="C17" s="91"/>
      <c r="D17" s="92"/>
      <c r="E17" s="21">
        <f>+E18+E19+E20</f>
        <v>5</v>
      </c>
      <c r="F17" s="21">
        <f>+F18+F19+F20</f>
        <v>1629600</v>
      </c>
      <c r="G17" s="31"/>
      <c r="H17" s="20"/>
    </row>
    <row r="18" spans="1:10">
      <c r="A18" s="37"/>
      <c r="B18" s="86" t="s">
        <v>21</v>
      </c>
      <c r="C18" s="86"/>
      <c r="D18" s="87"/>
      <c r="E18" s="23">
        <v>1</v>
      </c>
      <c r="F18" s="23">
        <f>ครุภัณฑ์!G8</f>
        <v>345000</v>
      </c>
      <c r="G18" s="31"/>
      <c r="H18" s="20"/>
    </row>
    <row r="19" spans="1:10">
      <c r="A19" s="37"/>
      <c r="B19" s="86" t="s">
        <v>29</v>
      </c>
      <c r="C19" s="86"/>
      <c r="D19" s="87"/>
      <c r="E19" s="23">
        <v>4</v>
      </c>
      <c r="F19" s="23">
        <f>ครุภัณฑ์!H8</f>
        <v>1284600</v>
      </c>
      <c r="G19" s="31"/>
      <c r="H19" s="20"/>
    </row>
    <row r="20" spans="1:10">
      <c r="A20" s="37"/>
      <c r="B20" s="86" t="s">
        <v>23</v>
      </c>
      <c r="C20" s="86"/>
      <c r="D20" s="87"/>
      <c r="E20" s="23">
        <v>0</v>
      </c>
      <c r="F20" s="23">
        <v>0</v>
      </c>
      <c r="G20" s="31"/>
      <c r="H20" s="20"/>
    </row>
    <row r="21" spans="1:10">
      <c r="A21" s="38">
        <v>2</v>
      </c>
      <c r="B21" s="93" t="s">
        <v>24</v>
      </c>
      <c r="C21" s="93"/>
      <c r="D21" s="94"/>
      <c r="E21" s="24">
        <f>+E22+E23+E24</f>
        <v>2</v>
      </c>
      <c r="F21" s="24">
        <f>+F22+F23+F24</f>
        <v>105056900</v>
      </c>
      <c r="G21" s="31"/>
    </row>
    <row r="22" spans="1:10">
      <c r="A22" s="22"/>
      <c r="B22" s="86" t="s">
        <v>25</v>
      </c>
      <c r="C22" s="86"/>
      <c r="D22" s="87"/>
      <c r="E22" s="23">
        <v>1</v>
      </c>
      <c r="F22" s="23">
        <f>รายการสิ่งก่อสร้าง!F9</f>
        <v>12000000</v>
      </c>
      <c r="G22" s="31"/>
      <c r="H22" s="25"/>
    </row>
    <row r="23" spans="1:10">
      <c r="A23" s="22"/>
      <c r="B23" s="86" t="s">
        <v>26</v>
      </c>
      <c r="C23" s="86"/>
      <c r="D23" s="87"/>
      <c r="E23" s="23">
        <v>1</v>
      </c>
      <c r="F23" s="23">
        <f>รายการสิ่งก่อสร้าง!F11</f>
        <v>93056900</v>
      </c>
      <c r="G23" s="31"/>
    </row>
    <row r="24" spans="1:10">
      <c r="A24" s="22"/>
      <c r="B24" s="86" t="s">
        <v>27</v>
      </c>
      <c r="C24" s="86"/>
      <c r="D24" s="87"/>
      <c r="E24" s="23">
        <v>0</v>
      </c>
      <c r="F24" s="23">
        <v>0</v>
      </c>
      <c r="G24" s="31"/>
    </row>
    <row r="25" spans="1:10">
      <c r="A25" s="88" t="s">
        <v>30</v>
      </c>
      <c r="B25" s="89"/>
      <c r="C25" s="89"/>
      <c r="D25" s="90"/>
      <c r="E25" s="27">
        <f>+E26+E30</f>
        <v>0</v>
      </c>
      <c r="F25" s="27">
        <f>+F26+F30</f>
        <v>0</v>
      </c>
      <c r="G25" s="33"/>
    </row>
    <row r="26" spans="1:10">
      <c r="A26" s="32">
        <v>1</v>
      </c>
      <c r="B26" s="91" t="s">
        <v>20</v>
      </c>
      <c r="C26" s="91"/>
      <c r="D26" s="92"/>
      <c r="E26" s="21">
        <f>+E27+E28+E29</f>
        <v>0</v>
      </c>
      <c r="F26" s="21">
        <f>+F27+F28+F29</f>
        <v>0</v>
      </c>
      <c r="G26" s="31"/>
    </row>
    <row r="27" spans="1:10">
      <c r="A27" s="37"/>
      <c r="B27" s="86" t="s">
        <v>21</v>
      </c>
      <c r="C27" s="86"/>
      <c r="D27" s="87"/>
      <c r="E27" s="23">
        <v>0</v>
      </c>
      <c r="F27" s="23">
        <v>0</v>
      </c>
      <c r="G27" s="31"/>
    </row>
    <row r="28" spans="1:10">
      <c r="A28" s="37"/>
      <c r="B28" s="86" t="s">
        <v>29</v>
      </c>
      <c r="C28" s="86"/>
      <c r="D28" s="87"/>
      <c r="E28" s="23">
        <v>0</v>
      </c>
      <c r="F28" s="23">
        <v>0</v>
      </c>
      <c r="G28" s="31"/>
    </row>
    <row r="29" spans="1:10">
      <c r="A29" s="37"/>
      <c r="B29" s="86" t="s">
        <v>23</v>
      </c>
      <c r="C29" s="86"/>
      <c r="D29" s="87"/>
      <c r="E29" s="23">
        <v>0</v>
      </c>
      <c r="F29" s="23">
        <v>0</v>
      </c>
      <c r="G29" s="31"/>
    </row>
    <row r="30" spans="1:10">
      <c r="A30" s="38">
        <v>2</v>
      </c>
      <c r="B30" s="93" t="s">
        <v>24</v>
      </c>
      <c r="C30" s="93"/>
      <c r="D30" s="94"/>
      <c r="E30" s="24">
        <f>+E31+E32+E33</f>
        <v>0</v>
      </c>
      <c r="F30" s="24">
        <f>+F31+F32+F33</f>
        <v>0</v>
      </c>
      <c r="G30" s="31"/>
    </row>
    <row r="31" spans="1:10">
      <c r="A31" s="37"/>
      <c r="B31" s="86" t="s">
        <v>25</v>
      </c>
      <c r="C31" s="86"/>
      <c r="D31" s="87"/>
      <c r="E31" s="23">
        <v>0</v>
      </c>
      <c r="F31" s="23">
        <v>0</v>
      </c>
      <c r="G31" s="31"/>
      <c r="H31" s="26"/>
      <c r="J31" s="20"/>
    </row>
    <row r="32" spans="1:10">
      <c r="A32" s="37"/>
      <c r="B32" s="86" t="s">
        <v>26</v>
      </c>
      <c r="C32" s="86"/>
      <c r="D32" s="87"/>
      <c r="E32" s="23">
        <v>0</v>
      </c>
      <c r="F32" s="23">
        <v>0</v>
      </c>
      <c r="G32" s="31"/>
    </row>
    <row r="33" spans="1:8">
      <c r="A33" s="37"/>
      <c r="B33" s="86" t="s">
        <v>27</v>
      </c>
      <c r="C33" s="86"/>
      <c r="D33" s="87"/>
      <c r="E33" s="23">
        <v>0</v>
      </c>
      <c r="F33" s="23">
        <v>0</v>
      </c>
      <c r="G33" s="31"/>
      <c r="H33" s="20"/>
    </row>
    <row r="34" spans="1:8">
      <c r="A34" s="88" t="s">
        <v>31</v>
      </c>
      <c r="B34" s="89"/>
      <c r="C34" s="89"/>
      <c r="D34" s="90"/>
      <c r="E34" s="27">
        <f>+E35+E39</f>
        <v>0</v>
      </c>
      <c r="F34" s="27">
        <f>+F35+F39</f>
        <v>0</v>
      </c>
      <c r="G34" s="33"/>
    </row>
    <row r="35" spans="1:8">
      <c r="A35" s="32">
        <v>1</v>
      </c>
      <c r="B35" s="91" t="s">
        <v>20</v>
      </c>
      <c r="C35" s="91"/>
      <c r="D35" s="92"/>
      <c r="E35" s="21">
        <f>+E36+E37+E38</f>
        <v>0</v>
      </c>
      <c r="F35" s="21">
        <f>+F36+F37+F38</f>
        <v>0</v>
      </c>
      <c r="G35" s="31"/>
    </row>
    <row r="36" spans="1:8">
      <c r="A36" s="37"/>
      <c r="B36" s="86" t="s">
        <v>21</v>
      </c>
      <c r="C36" s="86"/>
      <c r="D36" s="87"/>
      <c r="E36" s="23">
        <v>0</v>
      </c>
      <c r="F36" s="23">
        <v>0</v>
      </c>
      <c r="G36" s="31"/>
    </row>
    <row r="37" spans="1:8">
      <c r="A37" s="37"/>
      <c r="B37" s="86" t="s">
        <v>29</v>
      </c>
      <c r="C37" s="86"/>
      <c r="D37" s="87"/>
      <c r="E37" s="23">
        <v>0</v>
      </c>
      <c r="F37" s="23">
        <v>0</v>
      </c>
      <c r="G37" s="31"/>
    </row>
    <row r="38" spans="1:8">
      <c r="A38" s="37"/>
      <c r="B38" s="86" t="s">
        <v>23</v>
      </c>
      <c r="C38" s="86"/>
      <c r="D38" s="87"/>
      <c r="E38" s="23">
        <v>0</v>
      </c>
      <c r="F38" s="23">
        <v>0</v>
      </c>
      <c r="G38" s="31"/>
    </row>
    <row r="39" spans="1:8">
      <c r="A39" s="38">
        <v>2</v>
      </c>
      <c r="B39" s="93" t="s">
        <v>24</v>
      </c>
      <c r="C39" s="93"/>
      <c r="D39" s="94"/>
      <c r="E39" s="24">
        <f>+E40+E41+E42</f>
        <v>0</v>
      </c>
      <c r="F39" s="24">
        <f>+F40+F41+F42</f>
        <v>0</v>
      </c>
      <c r="G39" s="31"/>
    </row>
    <row r="40" spans="1:8">
      <c r="A40" s="37"/>
      <c r="B40" s="86" t="s">
        <v>25</v>
      </c>
      <c r="C40" s="86"/>
      <c r="D40" s="87"/>
      <c r="E40" s="23">
        <v>0</v>
      </c>
      <c r="F40" s="23">
        <v>0</v>
      </c>
      <c r="G40" s="31"/>
    </row>
    <row r="41" spans="1:8">
      <c r="A41" s="37"/>
      <c r="B41" s="86" t="s">
        <v>26</v>
      </c>
      <c r="C41" s="86"/>
      <c r="D41" s="87"/>
      <c r="E41" s="23">
        <v>0</v>
      </c>
      <c r="F41" s="23">
        <v>0</v>
      </c>
      <c r="G41" s="31"/>
    </row>
    <row r="42" spans="1:8">
      <c r="A42" s="37"/>
      <c r="B42" s="86" t="s">
        <v>27</v>
      </c>
      <c r="C42" s="86"/>
      <c r="D42" s="87"/>
      <c r="E42" s="23">
        <v>0</v>
      </c>
      <c r="F42" s="23">
        <v>0</v>
      </c>
      <c r="G42" s="31"/>
    </row>
  </sheetData>
  <mergeCells count="43">
    <mergeCell ref="A2:G2"/>
    <mergeCell ref="A1:G1"/>
    <mergeCell ref="A5:A6"/>
    <mergeCell ref="B5:D6"/>
    <mergeCell ref="E5:F5"/>
    <mergeCell ref="A4:F4"/>
    <mergeCell ref="A3:G3"/>
    <mergeCell ref="B18:D18"/>
    <mergeCell ref="A7:D7"/>
    <mergeCell ref="B8:D8"/>
    <mergeCell ref="B9:D9"/>
    <mergeCell ref="B10:D10"/>
    <mergeCell ref="B11:D11"/>
    <mergeCell ref="B12:D12"/>
    <mergeCell ref="B13:D13"/>
    <mergeCell ref="B14:D14"/>
    <mergeCell ref="B15:D15"/>
    <mergeCell ref="A16:D16"/>
    <mergeCell ref="B17:D17"/>
    <mergeCell ref="B30:D30"/>
    <mergeCell ref="B19:D19"/>
    <mergeCell ref="B20:D20"/>
    <mergeCell ref="B21:D21"/>
    <mergeCell ref="B22:D22"/>
    <mergeCell ref="B23:D23"/>
    <mergeCell ref="B24:D24"/>
    <mergeCell ref="A25:D25"/>
    <mergeCell ref="B26:D26"/>
    <mergeCell ref="B27:D27"/>
    <mergeCell ref="B28:D28"/>
    <mergeCell ref="B29:D29"/>
    <mergeCell ref="B42:D42"/>
    <mergeCell ref="B31:D31"/>
    <mergeCell ref="B32:D32"/>
    <mergeCell ref="B33:D33"/>
    <mergeCell ref="A34:D34"/>
    <mergeCell ref="B35:D35"/>
    <mergeCell ref="B36:D36"/>
    <mergeCell ref="B37:D37"/>
    <mergeCell ref="B38:D38"/>
    <mergeCell ref="B39:D39"/>
    <mergeCell ref="B40:D40"/>
    <mergeCell ref="B41:D41"/>
  </mergeCells>
  <printOptions horizontalCentered="1"/>
  <pageMargins left="0.98425196850393704" right="0.39370078740157483" top="0.59055118110236227" bottom="0.3149606299212598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topLeftCell="A7" workbookViewId="0">
      <selection activeCell="D15" sqref="D15"/>
    </sheetView>
  </sheetViews>
  <sheetFormatPr defaultColWidth="9.140625" defaultRowHeight="21"/>
  <cols>
    <col min="1" max="1" width="7" style="2" customWidth="1"/>
    <col min="2" max="2" width="41.85546875" style="3" customWidth="1"/>
    <col min="3" max="3" width="8.7109375" style="4" bestFit="1" customWidth="1"/>
    <col min="4" max="4" width="9.140625" style="4"/>
    <col min="5" max="5" width="12.5703125" style="3" customWidth="1"/>
    <col min="6" max="6" width="11.5703125" style="4" bestFit="1" customWidth="1"/>
    <col min="7" max="7" width="13.42578125" style="4" customWidth="1"/>
    <col min="8" max="8" width="16.5703125" style="4" customWidth="1"/>
    <col min="9" max="9" width="13.42578125" style="4" customWidth="1"/>
    <col min="10" max="10" width="9.140625" style="1"/>
    <col min="11" max="11" width="10.5703125" style="1" bestFit="1" customWidth="1"/>
    <col min="12" max="16384" width="9.140625" style="1"/>
  </cols>
  <sheetData>
    <row r="1" spans="1:9" ht="23.25">
      <c r="A1" s="115" t="s">
        <v>42</v>
      </c>
      <c r="B1" s="115"/>
      <c r="C1" s="115"/>
      <c r="D1" s="115"/>
      <c r="E1" s="115"/>
      <c r="F1" s="115"/>
      <c r="G1" s="115"/>
      <c r="H1" s="115"/>
      <c r="I1" s="115"/>
    </row>
    <row r="2" spans="1:9" ht="23.25">
      <c r="A2" s="115" t="s">
        <v>44</v>
      </c>
      <c r="B2" s="115"/>
      <c r="C2" s="115"/>
      <c r="D2" s="115"/>
      <c r="E2" s="115"/>
      <c r="F2" s="115"/>
      <c r="G2" s="115"/>
      <c r="H2" s="115"/>
      <c r="I2" s="115"/>
    </row>
    <row r="3" spans="1:9" ht="23.25">
      <c r="A3" s="115" t="s">
        <v>45</v>
      </c>
      <c r="B3" s="115"/>
      <c r="C3" s="115"/>
      <c r="D3" s="115"/>
      <c r="E3" s="115"/>
      <c r="F3" s="115"/>
      <c r="G3" s="115"/>
      <c r="H3" s="115"/>
      <c r="I3" s="115"/>
    </row>
    <row r="4" spans="1:9" ht="23.25">
      <c r="A4" s="115" t="s">
        <v>51</v>
      </c>
      <c r="B4" s="115"/>
      <c r="C4" s="115"/>
      <c r="D4" s="115"/>
      <c r="E4" s="115"/>
      <c r="F4" s="115"/>
      <c r="G4" s="115"/>
      <c r="H4" s="115"/>
      <c r="I4" s="115"/>
    </row>
    <row r="5" spans="1:9" ht="23.25">
      <c r="A5" s="84"/>
      <c r="B5" s="84"/>
      <c r="C5" s="84"/>
      <c r="D5" s="84"/>
      <c r="E5" s="84"/>
      <c r="F5" s="84"/>
      <c r="G5" s="84"/>
      <c r="H5" s="84"/>
      <c r="I5" s="84"/>
    </row>
    <row r="6" spans="1:9">
      <c r="A6" s="118" t="s">
        <v>46</v>
      </c>
      <c r="B6" s="118"/>
      <c r="I6" s="5" t="s">
        <v>0</v>
      </c>
    </row>
    <row r="7" spans="1:9" s="7" customFormat="1" ht="24" customHeigh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>
      <c r="A8" s="116" t="s">
        <v>48</v>
      </c>
      <c r="B8" s="117"/>
      <c r="C8" s="8"/>
      <c r="D8" s="8"/>
      <c r="E8" s="9"/>
      <c r="F8" s="10">
        <f>SUM(F9:F13)</f>
        <v>1629600</v>
      </c>
      <c r="G8" s="10">
        <f>SUM(G9:G13)</f>
        <v>345000</v>
      </c>
      <c r="H8" s="10">
        <f>SUM(H9:H13)</f>
        <v>1284600</v>
      </c>
      <c r="I8" s="10">
        <f>SUM(I9:I13)</f>
        <v>0</v>
      </c>
    </row>
    <row r="9" spans="1:9" ht="37.5">
      <c r="A9" s="11">
        <v>1</v>
      </c>
      <c r="B9" s="16" t="s">
        <v>11</v>
      </c>
      <c r="C9" s="13">
        <v>1</v>
      </c>
      <c r="D9" s="13" t="s">
        <v>10</v>
      </c>
      <c r="E9" s="14">
        <v>353100</v>
      </c>
      <c r="F9" s="12">
        <f>C9*E9</f>
        <v>353100</v>
      </c>
      <c r="G9" s="12"/>
      <c r="H9" s="12">
        <f>F9</f>
        <v>353100</v>
      </c>
      <c r="I9" s="12"/>
    </row>
    <row r="10" spans="1:9" ht="37.5">
      <c r="A10" s="11">
        <v>2</v>
      </c>
      <c r="B10" s="16" t="s">
        <v>12</v>
      </c>
      <c r="C10" s="13">
        <v>1</v>
      </c>
      <c r="D10" s="13" t="s">
        <v>10</v>
      </c>
      <c r="E10" s="14">
        <v>345000</v>
      </c>
      <c r="F10" s="12">
        <f t="shared" ref="F10:F13" si="0">C10*E10</f>
        <v>345000</v>
      </c>
      <c r="G10" s="12">
        <f>F10</f>
        <v>345000</v>
      </c>
      <c r="H10" s="12"/>
      <c r="I10" s="12"/>
    </row>
    <row r="11" spans="1:9" ht="48.75" customHeight="1">
      <c r="A11" s="11">
        <v>3</v>
      </c>
      <c r="B11" s="85" t="s">
        <v>13</v>
      </c>
      <c r="C11" s="13">
        <v>1</v>
      </c>
      <c r="D11" s="13" t="s">
        <v>10</v>
      </c>
      <c r="E11" s="14">
        <v>200000</v>
      </c>
      <c r="F11" s="12">
        <f t="shared" si="0"/>
        <v>200000</v>
      </c>
      <c r="G11" s="12"/>
      <c r="H11" s="12">
        <f t="shared" ref="H11:H13" si="1">F11</f>
        <v>200000</v>
      </c>
      <c r="I11" s="12"/>
    </row>
    <row r="12" spans="1:9" ht="37.5">
      <c r="A12" s="11">
        <v>4</v>
      </c>
      <c r="B12" s="17" t="s">
        <v>14</v>
      </c>
      <c r="C12" s="13">
        <v>1</v>
      </c>
      <c r="D12" s="13" t="s">
        <v>10</v>
      </c>
      <c r="E12" s="14">
        <v>481500</v>
      </c>
      <c r="F12" s="12">
        <f t="shared" si="0"/>
        <v>481500</v>
      </c>
      <c r="G12" s="12"/>
      <c r="H12" s="12">
        <f t="shared" si="1"/>
        <v>481500</v>
      </c>
      <c r="I12" s="12"/>
    </row>
    <row r="13" spans="1:9" ht="56.25">
      <c r="A13" s="11">
        <v>5</v>
      </c>
      <c r="B13" s="17" t="s">
        <v>15</v>
      </c>
      <c r="C13" s="13">
        <v>1</v>
      </c>
      <c r="D13" s="13" t="s">
        <v>10</v>
      </c>
      <c r="E13" s="14">
        <v>250000</v>
      </c>
      <c r="F13" s="12">
        <f t="shared" si="0"/>
        <v>250000</v>
      </c>
      <c r="G13" s="12"/>
      <c r="H13" s="12">
        <f t="shared" si="1"/>
        <v>250000</v>
      </c>
      <c r="I13" s="12"/>
    </row>
  </sheetData>
  <mergeCells count="6">
    <mergeCell ref="A1:I1"/>
    <mergeCell ref="A2:I2"/>
    <mergeCell ref="A3:I3"/>
    <mergeCell ref="A8:B8"/>
    <mergeCell ref="A6:B6"/>
    <mergeCell ref="A4:I4"/>
  </mergeCells>
  <printOptions horizontalCentered="1"/>
  <pageMargins left="0.19685039370078741" right="0.19685039370078741" top="0.9842519685039370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tabSelected="1" workbookViewId="0">
      <selection activeCell="L15" sqref="L15"/>
    </sheetView>
  </sheetViews>
  <sheetFormatPr defaultColWidth="9.140625" defaultRowHeight="21"/>
  <cols>
    <col min="1" max="1" width="7" style="2" customWidth="1"/>
    <col min="2" max="2" width="40.5703125" style="3" bestFit="1" customWidth="1"/>
    <col min="3" max="3" width="8.7109375" style="4" bestFit="1" customWidth="1"/>
    <col min="4" max="4" width="9.140625" style="4"/>
    <col min="5" max="5" width="11" style="3" bestFit="1" customWidth="1"/>
    <col min="6" max="6" width="14" style="4" bestFit="1" customWidth="1"/>
    <col min="7" max="7" width="13.85546875" style="3" bestFit="1" customWidth="1"/>
    <col min="8" max="8" width="10.5703125" style="1" bestFit="1" customWidth="1"/>
    <col min="9" max="9" width="9.140625" style="1"/>
    <col min="10" max="10" width="10.5703125" style="1" bestFit="1" customWidth="1"/>
    <col min="11" max="16384" width="9.140625" style="1"/>
  </cols>
  <sheetData>
    <row r="1" spans="1:8" ht="23.25">
      <c r="A1" s="115" t="s">
        <v>42</v>
      </c>
      <c r="B1" s="115"/>
      <c r="C1" s="115"/>
      <c r="D1" s="115"/>
      <c r="E1" s="115"/>
      <c r="F1" s="115"/>
      <c r="G1" s="115"/>
    </row>
    <row r="2" spans="1:8" ht="23.25">
      <c r="A2" s="115" t="s">
        <v>43</v>
      </c>
      <c r="B2" s="115"/>
      <c r="C2" s="115"/>
      <c r="D2" s="115"/>
      <c r="E2" s="115"/>
      <c r="F2" s="115"/>
      <c r="G2" s="115"/>
    </row>
    <row r="3" spans="1:8" ht="23.25">
      <c r="A3" s="115" t="s">
        <v>45</v>
      </c>
      <c r="B3" s="115"/>
      <c r="C3" s="115"/>
      <c r="D3" s="115"/>
      <c r="E3" s="115"/>
      <c r="F3" s="115"/>
      <c r="G3" s="115"/>
    </row>
    <row r="4" spans="1:8" ht="23.25">
      <c r="A4" s="115" t="s">
        <v>51</v>
      </c>
      <c r="B4" s="115"/>
      <c r="C4" s="115"/>
      <c r="D4" s="115"/>
      <c r="E4" s="115"/>
      <c r="F4" s="115"/>
      <c r="G4" s="115"/>
    </row>
    <row r="5" spans="1:8" ht="23.25">
      <c r="A5" s="84"/>
      <c r="B5" s="84"/>
      <c r="C5" s="84"/>
      <c r="D5" s="84"/>
      <c r="E5" s="84"/>
      <c r="F5" s="84"/>
      <c r="G5" s="84"/>
    </row>
    <row r="6" spans="1:8">
      <c r="A6" s="118" t="s">
        <v>46</v>
      </c>
      <c r="B6" s="118"/>
      <c r="G6" s="5" t="s">
        <v>0</v>
      </c>
    </row>
    <row r="7" spans="1:8" s="7" customForma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32</v>
      </c>
    </row>
    <row r="8" spans="1:8" ht="23.25">
      <c r="A8" s="124" t="s">
        <v>47</v>
      </c>
      <c r="B8" s="125"/>
      <c r="C8" s="81"/>
      <c r="D8" s="81"/>
      <c r="E8" s="82"/>
      <c r="F8" s="83">
        <f>F9+F11+F20</f>
        <v>105056900</v>
      </c>
      <c r="G8" s="79"/>
    </row>
    <row r="9" spans="1:8">
      <c r="A9" s="119" t="s">
        <v>33</v>
      </c>
      <c r="B9" s="119"/>
      <c r="C9" s="41"/>
      <c r="D9" s="41"/>
      <c r="E9" s="42"/>
      <c r="F9" s="43">
        <f>SUM(F10:F10)</f>
        <v>12000000</v>
      </c>
      <c r="G9" s="42"/>
    </row>
    <row r="10" spans="1:8" ht="56.25">
      <c r="A10" s="13">
        <v>1</v>
      </c>
      <c r="B10" s="44" t="s">
        <v>34</v>
      </c>
      <c r="C10" s="45">
        <v>1</v>
      </c>
      <c r="D10" s="13" t="s">
        <v>35</v>
      </c>
      <c r="E10" s="14">
        <v>12000000</v>
      </c>
      <c r="F10" s="15">
        <f>C10*E10</f>
        <v>12000000</v>
      </c>
      <c r="G10" s="13"/>
      <c r="H10" s="46"/>
    </row>
    <row r="11" spans="1:8" ht="18.75">
      <c r="A11" s="120" t="s">
        <v>37</v>
      </c>
      <c r="B11" s="121"/>
      <c r="C11" s="47"/>
      <c r="D11" s="41"/>
      <c r="E11" s="48"/>
      <c r="F11" s="49">
        <f>F12</f>
        <v>93056900</v>
      </c>
      <c r="G11" s="41"/>
    </row>
    <row r="12" spans="1:8" ht="18.75">
      <c r="A12" s="50">
        <v>1</v>
      </c>
      <c r="B12" s="51" t="s">
        <v>52</v>
      </c>
      <c r="C12" s="52">
        <v>1</v>
      </c>
      <c r="D12" s="50" t="s">
        <v>36</v>
      </c>
      <c r="E12" s="53">
        <v>93056900</v>
      </c>
      <c r="F12" s="54">
        <f>C12*E12</f>
        <v>93056900</v>
      </c>
      <c r="G12" s="50"/>
    </row>
    <row r="13" spans="1:8" ht="37.5">
      <c r="A13" s="55"/>
      <c r="B13" s="56" t="s">
        <v>38</v>
      </c>
      <c r="C13" s="57"/>
      <c r="D13" s="55"/>
      <c r="E13" s="58"/>
      <c r="F13" s="59"/>
      <c r="G13" s="55"/>
    </row>
    <row r="14" spans="1:8" ht="37.5">
      <c r="A14" s="55"/>
      <c r="B14" s="60" t="s">
        <v>39</v>
      </c>
      <c r="C14" s="57"/>
      <c r="D14" s="55"/>
      <c r="E14" s="58"/>
      <c r="F14" s="59"/>
      <c r="G14" s="55"/>
    </row>
    <row r="15" spans="1:8" ht="37.5">
      <c r="A15" s="55"/>
      <c r="B15" s="60" t="s">
        <v>40</v>
      </c>
      <c r="C15" s="57"/>
      <c r="D15" s="55"/>
      <c r="E15" s="58"/>
      <c r="F15" s="59"/>
      <c r="G15" s="55"/>
    </row>
    <row r="16" spans="1:8" ht="37.5">
      <c r="A16" s="55"/>
      <c r="B16" s="60" t="s">
        <v>53</v>
      </c>
      <c r="C16" s="57"/>
      <c r="D16" s="55"/>
      <c r="E16" s="58"/>
      <c r="F16" s="59"/>
      <c r="G16" s="55"/>
    </row>
    <row r="17" spans="1:7" ht="37.5">
      <c r="A17" s="55"/>
      <c r="B17" s="60" t="s">
        <v>54</v>
      </c>
      <c r="C17" s="57"/>
      <c r="D17" s="55"/>
      <c r="E17" s="58"/>
      <c r="F17" s="59"/>
      <c r="G17" s="55"/>
    </row>
    <row r="18" spans="1:7" ht="37.5">
      <c r="A18" s="55"/>
      <c r="B18" s="60" t="s">
        <v>55</v>
      </c>
      <c r="C18" s="57"/>
      <c r="D18" s="55"/>
      <c r="E18" s="58"/>
      <c r="F18" s="59"/>
      <c r="G18" s="55"/>
    </row>
    <row r="19" spans="1:7" ht="37.5">
      <c r="A19" s="78"/>
      <c r="B19" s="60" t="s">
        <v>56</v>
      </c>
      <c r="C19" s="63"/>
      <c r="D19" s="61"/>
      <c r="E19" s="64"/>
      <c r="F19" s="65"/>
      <c r="G19" s="61"/>
    </row>
    <row r="20" spans="1:7" s="70" customFormat="1">
      <c r="A20" s="122" t="s">
        <v>41</v>
      </c>
      <c r="B20" s="123"/>
      <c r="C20" s="66"/>
      <c r="D20" s="66"/>
      <c r="E20" s="67"/>
      <c r="F20" s="68">
        <f>SUM(F21:F23)</f>
        <v>0</v>
      </c>
      <c r="G20" s="69"/>
    </row>
    <row r="21" spans="1:7">
      <c r="A21" s="71"/>
      <c r="B21" s="72"/>
      <c r="C21" s="50"/>
      <c r="D21" s="50"/>
      <c r="E21" s="53">
        <v>0</v>
      </c>
      <c r="F21" s="54">
        <f>C21*E21</f>
        <v>0</v>
      </c>
      <c r="G21" s="75"/>
    </row>
    <row r="22" spans="1:7">
      <c r="A22" s="73"/>
      <c r="B22" s="60"/>
      <c r="C22" s="55"/>
      <c r="D22" s="55"/>
      <c r="E22" s="58"/>
      <c r="F22" s="59"/>
      <c r="G22" s="76"/>
    </row>
    <row r="23" spans="1:7">
      <c r="A23" s="74"/>
      <c r="B23" s="62"/>
      <c r="C23" s="61"/>
      <c r="D23" s="61"/>
      <c r="E23" s="64"/>
      <c r="F23" s="65"/>
      <c r="G23" s="77"/>
    </row>
  </sheetData>
  <mergeCells count="9">
    <mergeCell ref="A9:B9"/>
    <mergeCell ref="A11:B11"/>
    <mergeCell ref="A20:B20"/>
    <mergeCell ref="A1:G1"/>
    <mergeCell ref="A3:G3"/>
    <mergeCell ref="A8:B8"/>
    <mergeCell ref="A2:G2"/>
    <mergeCell ref="A6:B6"/>
    <mergeCell ref="A4:G4"/>
  </mergeCells>
  <printOptions horizontalCentered="1"/>
  <pageMargins left="0.98425196850393704" right="0.19685039370078741" top="0.59055118110236227" bottom="0.3149606299212598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5" sqref="O2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6</vt:i4>
      </vt:variant>
    </vt:vector>
  </HeadingPairs>
  <TitlesOfParts>
    <vt:vector size="10" baseType="lpstr">
      <vt:lpstr>สรุปงบลงทุน 2565</vt:lpstr>
      <vt:lpstr>ครุภัณฑ์</vt:lpstr>
      <vt:lpstr>รายการสิ่งก่อสร้าง</vt:lpstr>
      <vt:lpstr>Sheet2</vt:lpstr>
      <vt:lpstr>ครุภัณฑ์!Print_Area</vt:lpstr>
      <vt:lpstr>รายการสิ่งก่อสร้าง!Print_Area</vt:lpstr>
      <vt:lpstr>'สรุปงบลงทุน 2565'!Print_Area</vt:lpstr>
      <vt:lpstr>ครุภัณฑ์!Print_Titles</vt:lpstr>
      <vt:lpstr>รายการสิ่งก่อสร้าง!Print_Titles</vt:lpstr>
      <vt:lpstr>'สรุปงบลงทุน 2565'!Print_Titles</vt:lpstr>
    </vt:vector>
  </TitlesOfParts>
  <Company>NRRU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admin22</dc:creator>
  <cp:lastModifiedBy>katangart</cp:lastModifiedBy>
  <cp:lastPrinted>2020-09-20T06:00:22Z</cp:lastPrinted>
  <dcterms:created xsi:type="dcterms:W3CDTF">2017-08-04T06:56:23Z</dcterms:created>
  <dcterms:modified xsi:type="dcterms:W3CDTF">2020-09-20T06:00:24Z</dcterms:modified>
</cp:coreProperties>
</file>